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42" i="1" l="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42" i="1" s="1"/>
  <c r="F11" i="1"/>
  <c r="D7" i="1"/>
  <c r="F7" i="1" s="1"/>
  <c r="F6" i="1"/>
  <c r="D6" i="1"/>
  <c r="H6" i="1" s="1"/>
  <c r="F8" i="1" l="1"/>
  <c r="H7" i="1"/>
  <c r="H8" i="1" s="1"/>
  <c r="I8" i="1" s="1"/>
  <c r="G11" i="1" s="1"/>
</calcChain>
</file>

<file path=xl/sharedStrings.xml><?xml version="1.0" encoding="utf-8"?>
<sst xmlns="http://schemas.openxmlformats.org/spreadsheetml/2006/main" count="44" uniqueCount="43">
  <si>
    <t>წლის განმავლობაში გატარებულ პაციენტთა სავარაუდო რაოდენობა</t>
  </si>
  <si>
    <t>ერთეულის საშუალო ფასი ახალი ფასებით (ლარი)</t>
  </si>
  <si>
    <t>სულ ხარჯი ახალი ფასებით</t>
  </si>
  <si>
    <t>ერთეულის საშუალო ფასი ძველი ფასებით (ლარი)</t>
  </si>
  <si>
    <t>სულ ხარჯი ძველი ფასებით</t>
  </si>
  <si>
    <t>სხვაობა</t>
  </si>
  <si>
    <t>12-კვირიანი რეჟიმით</t>
  </si>
  <si>
    <t>24-კვირიანი რეჟიმით</t>
  </si>
  <si>
    <t>სულ</t>
  </si>
  <si>
    <t>ადმინისტრაციული ხარჯი</t>
  </si>
  <si>
    <t>ერთეულის ფასი</t>
  </si>
  <si>
    <t>დაწესებულება</t>
  </si>
  <si>
    <t>პაციენტების რაოდენობა</t>
  </si>
  <si>
    <t>სავარაუდო ადმინხარჯი</t>
  </si>
  <si>
    <t>ა(ა)იპ კახეთი-იონი</t>
  </si>
  <si>
    <t>ავერსის კლინიკა</t>
  </si>
  <si>
    <t>აკადემიკოს ნ.ყიფშიძის სახელობის ცენტრალური საუნივერსიტეტო კლინიკა(რესპუბლიკური)</t>
  </si>
  <si>
    <t>გიორგი აბრამიშვილის სახელობის საქართველოს თავდაცვის სამინისტროს სამხედრო ჰოსპიტალი</t>
  </si>
  <si>
    <t>გლობალმედი</t>
  </si>
  <si>
    <t>გორმედი</t>
  </si>
  <si>
    <t>დავით აბულაძის ქართულ იტალიური კლინიკა</t>
  </si>
  <si>
    <t>ენმედიც</t>
  </si>
  <si>
    <t>ზუგდიდის ინფექციური საავადმყოფო</t>
  </si>
  <si>
    <t>იმერეთის განვითარების ცენტრი</t>
  </si>
  <si>
    <t>ინფექციური პათოლოგიის, შიდსისა და კლინიკური იმუნოლოგიის ცენტრი</t>
  </si>
  <si>
    <t>ლივერმედი</t>
  </si>
  <si>
    <t>მაღალი სამედიცინო ტექნოლოგიების ცენტრი, საუნივერსიტეტო კლინიკა(ინგოროყვას კლინიკა)</t>
  </si>
  <si>
    <t>მრჩეველი</t>
  </si>
  <si>
    <t>მულტიპროფილური ჰოსპიტალი მედქალ სიტი</t>
  </si>
  <si>
    <t>ნეოლაბი</t>
  </si>
  <si>
    <t>პირველი საავადმყოფო / სამკურნალო დიაგნოსტიკური ცენტრი</t>
  </si>
  <si>
    <t>საზღვაო ჰოსპიტალი</t>
  </si>
  <si>
    <t>სამედიცინო ცენტრი ნეოკლინიკა</t>
  </si>
  <si>
    <t>სასჯელაღსრულების და პრობაციის სამინისტროს სამედიცინო დეპარტამენტი</t>
  </si>
  <si>
    <t>ქ. ბათუმის ინფექციური პათოლოგიის, შიდსის და ტუბერკულოზის რეგიონალური ცენტრი</t>
  </si>
  <si>
    <t>ქ. რუსთავის N1 დიაგნოსტიკური ცენტრი</t>
  </si>
  <si>
    <t>შპს "ნიუ ჰოსპიტალი"</t>
  </si>
  <si>
    <t>შპს გერმანული კლინიკა</t>
  </si>
  <si>
    <t>შპს რეგიონული ჯანდაცვის ცენტრი</t>
  </si>
  <si>
    <t>ციტო</t>
  </si>
  <si>
    <t>ჰეპატოლოგიური კლინიკა ჰეპა</t>
  </si>
  <si>
    <t>ჰერა ქალთა ჯარმთელობის ცენტრი</t>
  </si>
  <si>
    <t xml:space="preserve">დიაგნოსტიკური კვლევების ღირებულების გათვლა გაკეთებულია წელიწადში სავარაუდო 20 000 პაციენტზე. მათგან 90%-ში (18000 პაციენტი) ვიყენებთ 12 კვირიან რეჟიმებს, ხოლო 10%-ში (2000 პაციენტი) 24 კვირიან რეჟიმებს. 12 და 24 კვირიანი რეჟიმების მონიტორინგისთვის გავითვალეთ საშუალო ფასი და გადავამრავლეთ შესაბამის პაციენტტა რაოდენობაზე. აღნიშნული მიდგომა განვახორციელეთ როგორც ძველი ისევე, ახალი ფასებისთვის და სავარაუდო სხვაობა, მოგვცა 4 610 000 ლარი (ანუ დავზოგავთ ამ თანხას). ადმინისტრაციული ხარჯებისთვის დაწესებულებას ფულადი ანაზრაურება მიეცემა დასრულებული მკურნალობის შემდეგ, სავარაუდოდ პაციენტზე 50 ლარის ოდენობით. თუ ჩავთვლით, რომ წლის განმავლობაში დიაგნოსტირებულ 20 000 -სივე პაციენტს დაუსრულდება მკურნალობა, ადმინისტრაციული ხარჯის ოდენობა იქნება 1 000 000 ლარი. შესაბამისად, ჯამში დავზოგავთ 3 610 000 ლარს. ქვევით ცხრილში ნაჩვენებია დაახლოებით რა ოდენობის თანხები შეხვდებათ კლინიკებს ადმინისტრაციული ხარჯებისთვის (გათვლილია ამ ეტაპზე დაწესებულებებში მკურნალობაზე მყოფ პაციენტთა რაოდენობის მიხედვით).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</si>
</sst>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L_a_r_i_-;\-* #,##0.00\ _L_a_r_i_-;_-* &quot;-&quot;??\ _L_a_r_i_-;_-@_-"/>
  </numFmts>
  <fonts count="4" x14ac:knownFonts="1">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2" fillId="0" borderId="0" xfId="0" applyFont="1" applyAlignment="1">
      <alignment wrapText="1"/>
    </xf>
    <xf numFmtId="43" fontId="0" fillId="0" borderId="0" xfId="1" applyFont="1"/>
    <xf numFmtId="0" fontId="3" fillId="0" borderId="0" xfId="0" applyFont="1" applyAlignment="1">
      <alignment horizontal="center" wrapText="1"/>
    </xf>
    <xf numFmtId="0" fontId="0" fillId="0" borderId="1" xfId="0" applyBorder="1"/>
    <xf numFmtId="0" fontId="0" fillId="0" borderId="1" xfId="0" applyBorder="1" applyAlignment="1">
      <alignment horizontal="center" wrapText="1"/>
    </xf>
    <xf numFmtId="164" fontId="0" fillId="0" borderId="1" xfId="0" applyNumberFormat="1" applyBorder="1" applyAlignment="1">
      <alignment horizontal="center"/>
    </xf>
    <xf numFmtId="43" fontId="0" fillId="0" borderId="0" xfId="0" applyNumberFormat="1"/>
    <xf numFmtId="0" fontId="0" fillId="0" borderId="1" xfId="0" applyBorder="1" applyAlignment="1">
      <alignment wrapText="1"/>
    </xf>
    <xf numFmtId="43" fontId="0" fillId="0" borderId="1" xfId="1" applyFont="1" applyBorder="1"/>
    <xf numFmtId="0" fontId="3" fillId="0" borderId="1" xfId="0" applyFont="1" applyBorder="1" applyAlignment="1">
      <alignment horizontal="center" wrapText="1"/>
    </xf>
    <xf numFmtId="0" fontId="3" fillId="0" borderId="1" xfId="0" applyFont="1" applyBorder="1"/>
    <xf numFmtId="0" fontId="3" fillId="0" borderId="1" xfId="0" applyFont="1" applyBorder="1" applyAlignment="1">
      <alignment wrapText="1"/>
    </xf>
    <xf numFmtId="0" fontId="3" fillId="0" borderId="2" xfId="0" applyFont="1" applyFill="1" applyBorder="1" applyAlignment="1">
      <alignment wrapText="1"/>
    </xf>
    <xf numFmtId="0" fontId="3" fillId="0" borderId="0" xfId="0" applyFont="1" applyAlignment="1">
      <alignment horizont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52"/>
  <sheetViews>
    <sheetView tabSelected="1" topLeftCell="A43" workbookViewId="0">
      <selection activeCell="C45" sqref="C45:H52"/>
    </sheetView>
  </sheetViews>
  <sheetFormatPr defaultRowHeight="15" x14ac:dyDescent="0.25"/>
  <cols>
    <col min="3" max="3" width="18.5703125" customWidth="1"/>
    <col min="4" max="4" width="18.7109375" customWidth="1"/>
    <col min="5" max="5" width="17.85546875" customWidth="1"/>
    <col min="6" max="6" width="16.5703125" bestFit="1" customWidth="1"/>
    <col min="7" max="7" width="16.7109375" customWidth="1"/>
    <col min="8" max="9" width="16.5703125" bestFit="1" customWidth="1"/>
    <col min="10" max="10" width="14" bestFit="1" customWidth="1"/>
  </cols>
  <sheetData>
    <row r="2" spans="3:10" x14ac:dyDescent="0.25">
      <c r="D2" s="1"/>
      <c r="E2" s="1"/>
      <c r="F2" s="1"/>
      <c r="G2" s="1"/>
    </row>
    <row r="3" spans="3:10" x14ac:dyDescent="0.25">
      <c r="H3" s="2"/>
      <c r="I3" s="2"/>
    </row>
    <row r="4" spans="3:10" ht="90" x14ac:dyDescent="0.25">
      <c r="C4" s="3" t="s">
        <v>0</v>
      </c>
      <c r="D4">
        <v>20000</v>
      </c>
      <c r="H4" s="2"/>
      <c r="I4" s="2"/>
    </row>
    <row r="5" spans="3:10" ht="60" x14ac:dyDescent="0.25">
      <c r="C5" s="4"/>
      <c r="D5" s="4"/>
      <c r="E5" s="5" t="s">
        <v>1</v>
      </c>
      <c r="F5" s="5" t="s">
        <v>2</v>
      </c>
      <c r="G5" s="5" t="s">
        <v>3</v>
      </c>
      <c r="H5" s="5" t="s">
        <v>4</v>
      </c>
      <c r="I5" s="6" t="s">
        <v>5</v>
      </c>
      <c r="J5" s="7"/>
    </row>
    <row r="6" spans="3:10" ht="30" x14ac:dyDescent="0.25">
      <c r="C6" s="8" t="s">
        <v>6</v>
      </c>
      <c r="D6" s="4">
        <f>D4*90/100</f>
        <v>18000</v>
      </c>
      <c r="E6" s="4">
        <v>170</v>
      </c>
      <c r="F6" s="9">
        <f>D6*E6</f>
        <v>3060000</v>
      </c>
      <c r="G6" s="4">
        <v>394</v>
      </c>
      <c r="H6" s="9">
        <f>D6*G6</f>
        <v>7092000</v>
      </c>
      <c r="I6" s="9"/>
    </row>
    <row r="7" spans="3:10" ht="30" x14ac:dyDescent="0.25">
      <c r="C7" s="8" t="s">
        <v>7</v>
      </c>
      <c r="D7" s="4">
        <f>D4*10/100</f>
        <v>2000</v>
      </c>
      <c r="E7" s="4">
        <v>207</v>
      </c>
      <c r="F7" s="9">
        <f>D7*E7</f>
        <v>414000</v>
      </c>
      <c r="G7" s="4">
        <v>496</v>
      </c>
      <c r="H7" s="9">
        <f>D7*G7</f>
        <v>992000</v>
      </c>
      <c r="I7" s="9"/>
    </row>
    <row r="8" spans="3:10" x14ac:dyDescent="0.25">
      <c r="C8" s="4" t="s">
        <v>8</v>
      </c>
      <c r="D8" s="4"/>
      <c r="E8" s="4"/>
      <c r="F8" s="9">
        <f>F6+F7</f>
        <v>3474000</v>
      </c>
      <c r="G8" s="4"/>
      <c r="H8" s="9">
        <f>H6+H7</f>
        <v>8084000</v>
      </c>
      <c r="I8" s="9">
        <f>H8-F8</f>
        <v>4610000</v>
      </c>
    </row>
    <row r="11" spans="3:10" ht="30" customHeight="1" x14ac:dyDescent="0.25">
      <c r="C11" s="10" t="s">
        <v>9</v>
      </c>
      <c r="D11" s="10"/>
      <c r="E11" s="10"/>
      <c r="F11" s="2">
        <f>D4*D12</f>
        <v>1000000</v>
      </c>
      <c r="G11" s="7">
        <f>I8-F11</f>
        <v>3610000</v>
      </c>
    </row>
    <row r="12" spans="3:10" x14ac:dyDescent="0.25">
      <c r="C12" s="4" t="s">
        <v>10</v>
      </c>
      <c r="D12" s="4">
        <v>50</v>
      </c>
      <c r="E12" s="4"/>
    </row>
    <row r="13" spans="3:10" ht="30" x14ac:dyDescent="0.25">
      <c r="C13" s="11" t="s">
        <v>11</v>
      </c>
      <c r="D13" s="12" t="s">
        <v>12</v>
      </c>
      <c r="E13" s="12" t="s">
        <v>13</v>
      </c>
    </row>
    <row r="14" spans="3:10" ht="30" x14ac:dyDescent="0.25">
      <c r="C14" s="8" t="s">
        <v>14</v>
      </c>
      <c r="D14" s="4">
        <v>1</v>
      </c>
      <c r="E14" s="4">
        <f>D14*$D$12</f>
        <v>50</v>
      </c>
    </row>
    <row r="15" spans="3:10" x14ac:dyDescent="0.25">
      <c r="C15" s="8" t="s">
        <v>15</v>
      </c>
      <c r="D15" s="4">
        <v>166</v>
      </c>
      <c r="E15" s="4">
        <f t="shared" ref="E15:E41" si="0">D15*$D$12</f>
        <v>8300</v>
      </c>
    </row>
    <row r="16" spans="3:10" ht="120" x14ac:dyDescent="0.25">
      <c r="C16" s="8" t="s">
        <v>16</v>
      </c>
      <c r="D16" s="4">
        <v>199</v>
      </c>
      <c r="E16" s="4">
        <f t="shared" si="0"/>
        <v>9950</v>
      </c>
    </row>
    <row r="17" spans="3:5" ht="120" x14ac:dyDescent="0.25">
      <c r="C17" s="8" t="s">
        <v>17</v>
      </c>
      <c r="D17" s="4">
        <v>460</v>
      </c>
      <c r="E17" s="4">
        <f t="shared" si="0"/>
        <v>23000</v>
      </c>
    </row>
    <row r="18" spans="3:5" x14ac:dyDescent="0.25">
      <c r="C18" s="8" t="s">
        <v>18</v>
      </c>
      <c r="D18" s="4">
        <v>166</v>
      </c>
      <c r="E18" s="4">
        <f t="shared" si="0"/>
        <v>8300</v>
      </c>
    </row>
    <row r="19" spans="3:5" x14ac:dyDescent="0.25">
      <c r="C19" s="8" t="s">
        <v>19</v>
      </c>
      <c r="D19" s="4">
        <v>49</v>
      </c>
      <c r="E19" s="4">
        <f t="shared" si="0"/>
        <v>2450</v>
      </c>
    </row>
    <row r="20" spans="3:5" ht="60" x14ac:dyDescent="0.25">
      <c r="C20" s="8" t="s">
        <v>20</v>
      </c>
      <c r="D20" s="4">
        <v>19</v>
      </c>
      <c r="E20" s="4">
        <f t="shared" si="0"/>
        <v>950</v>
      </c>
    </row>
    <row r="21" spans="3:5" x14ac:dyDescent="0.25">
      <c r="C21" s="8" t="s">
        <v>21</v>
      </c>
      <c r="D21" s="4">
        <v>9</v>
      </c>
      <c r="E21" s="4">
        <f t="shared" si="0"/>
        <v>450</v>
      </c>
    </row>
    <row r="22" spans="3:5" ht="45" x14ac:dyDescent="0.25">
      <c r="C22" s="8" t="s">
        <v>22</v>
      </c>
      <c r="D22" s="4">
        <v>1555</v>
      </c>
      <c r="E22" s="4">
        <f t="shared" si="0"/>
        <v>77750</v>
      </c>
    </row>
    <row r="23" spans="3:5" ht="45" x14ac:dyDescent="0.25">
      <c r="C23" s="8" t="s">
        <v>23</v>
      </c>
      <c r="D23" s="4">
        <v>509</v>
      </c>
      <c r="E23" s="4">
        <f t="shared" si="0"/>
        <v>25450</v>
      </c>
    </row>
    <row r="24" spans="3:5" ht="90" x14ac:dyDescent="0.25">
      <c r="C24" s="8" t="s">
        <v>24</v>
      </c>
      <c r="D24" s="4">
        <v>5345</v>
      </c>
      <c r="E24" s="4">
        <f t="shared" si="0"/>
        <v>267250</v>
      </c>
    </row>
    <row r="25" spans="3:5" x14ac:dyDescent="0.25">
      <c r="C25" s="8" t="s">
        <v>25</v>
      </c>
      <c r="D25" s="4">
        <v>722</v>
      </c>
      <c r="E25" s="4">
        <f t="shared" si="0"/>
        <v>36100</v>
      </c>
    </row>
    <row r="26" spans="3:5" ht="120" x14ac:dyDescent="0.25">
      <c r="C26" s="8" t="s">
        <v>26</v>
      </c>
      <c r="D26" s="4">
        <v>55</v>
      </c>
      <c r="E26" s="4">
        <f t="shared" si="0"/>
        <v>2750</v>
      </c>
    </row>
    <row r="27" spans="3:5" x14ac:dyDescent="0.25">
      <c r="C27" s="8" t="s">
        <v>27</v>
      </c>
      <c r="D27" s="4">
        <v>1287</v>
      </c>
      <c r="E27" s="4">
        <f t="shared" si="0"/>
        <v>64350</v>
      </c>
    </row>
    <row r="28" spans="3:5" ht="45" x14ac:dyDescent="0.25">
      <c r="C28" s="8" t="s">
        <v>28</v>
      </c>
      <c r="D28" s="4">
        <v>838</v>
      </c>
      <c r="E28" s="4">
        <f t="shared" si="0"/>
        <v>41900</v>
      </c>
    </row>
    <row r="29" spans="3:5" x14ac:dyDescent="0.25">
      <c r="C29" s="8" t="s">
        <v>29</v>
      </c>
      <c r="D29" s="4">
        <v>2023</v>
      </c>
      <c r="E29" s="4">
        <f t="shared" si="0"/>
        <v>101150</v>
      </c>
    </row>
    <row r="30" spans="3:5" ht="75" x14ac:dyDescent="0.25">
      <c r="C30" s="8" t="s">
        <v>30</v>
      </c>
      <c r="D30" s="4">
        <v>34</v>
      </c>
      <c r="E30" s="4">
        <f t="shared" si="0"/>
        <v>1700</v>
      </c>
    </row>
    <row r="31" spans="3:5" ht="30" x14ac:dyDescent="0.25">
      <c r="C31" s="8" t="s">
        <v>31</v>
      </c>
      <c r="D31" s="4">
        <v>258</v>
      </c>
      <c r="E31" s="4">
        <f t="shared" si="0"/>
        <v>12900</v>
      </c>
    </row>
    <row r="32" spans="3:5" ht="45" x14ac:dyDescent="0.25">
      <c r="C32" s="8" t="s">
        <v>32</v>
      </c>
      <c r="D32" s="4">
        <v>121</v>
      </c>
      <c r="E32" s="4">
        <f t="shared" si="0"/>
        <v>6050</v>
      </c>
    </row>
    <row r="33" spans="3:8" ht="90" x14ac:dyDescent="0.25">
      <c r="C33" s="8" t="s">
        <v>33</v>
      </c>
      <c r="D33" s="4">
        <v>1343</v>
      </c>
      <c r="E33" s="4">
        <f t="shared" si="0"/>
        <v>67150</v>
      </c>
    </row>
    <row r="34" spans="3:8" ht="105" x14ac:dyDescent="0.25">
      <c r="C34" s="8" t="s">
        <v>34</v>
      </c>
      <c r="D34" s="4">
        <v>1917</v>
      </c>
      <c r="E34" s="4">
        <f t="shared" si="0"/>
        <v>95850</v>
      </c>
    </row>
    <row r="35" spans="3:8" ht="45" x14ac:dyDescent="0.25">
      <c r="C35" s="8" t="s">
        <v>35</v>
      </c>
      <c r="D35" s="4">
        <v>401</v>
      </c>
      <c r="E35" s="4">
        <f t="shared" si="0"/>
        <v>20050</v>
      </c>
    </row>
    <row r="36" spans="3:8" ht="30" x14ac:dyDescent="0.25">
      <c r="C36" s="8" t="s">
        <v>36</v>
      </c>
      <c r="D36" s="4">
        <v>15</v>
      </c>
      <c r="E36" s="4">
        <f t="shared" si="0"/>
        <v>750</v>
      </c>
    </row>
    <row r="37" spans="3:8" ht="30" x14ac:dyDescent="0.25">
      <c r="C37" s="8" t="s">
        <v>37</v>
      </c>
      <c r="D37" s="4">
        <v>8</v>
      </c>
      <c r="E37" s="4">
        <f t="shared" si="0"/>
        <v>400</v>
      </c>
    </row>
    <row r="38" spans="3:8" ht="45" x14ac:dyDescent="0.25">
      <c r="C38" s="8" t="s">
        <v>38</v>
      </c>
      <c r="D38" s="4">
        <v>2</v>
      </c>
      <c r="E38" s="4">
        <f t="shared" si="0"/>
        <v>100</v>
      </c>
    </row>
    <row r="39" spans="3:8" x14ac:dyDescent="0.25">
      <c r="C39" s="8" t="s">
        <v>39</v>
      </c>
      <c r="D39" s="4">
        <v>123</v>
      </c>
      <c r="E39" s="4">
        <f t="shared" si="0"/>
        <v>6150</v>
      </c>
    </row>
    <row r="40" spans="3:8" ht="30" x14ac:dyDescent="0.25">
      <c r="C40" s="8" t="s">
        <v>40</v>
      </c>
      <c r="D40" s="4">
        <v>2852</v>
      </c>
      <c r="E40" s="4">
        <f t="shared" si="0"/>
        <v>142600</v>
      </c>
    </row>
    <row r="41" spans="3:8" ht="45" x14ac:dyDescent="0.25">
      <c r="C41" s="8" t="s">
        <v>41</v>
      </c>
      <c r="D41" s="4">
        <v>3</v>
      </c>
      <c r="E41" s="4">
        <f t="shared" si="0"/>
        <v>150</v>
      </c>
    </row>
    <row r="42" spans="3:8" x14ac:dyDescent="0.25">
      <c r="C42" s="13" t="s">
        <v>8</v>
      </c>
      <c r="D42">
        <f>SUM(D14:D41)</f>
        <v>20480</v>
      </c>
      <c r="E42" s="2">
        <f>SUM(E14:E41)</f>
        <v>1024000</v>
      </c>
    </row>
    <row r="45" spans="3:8" x14ac:dyDescent="0.25">
      <c r="C45" s="14" t="s">
        <v>42</v>
      </c>
      <c r="D45" s="14"/>
      <c r="E45" s="14"/>
      <c r="F45" s="14"/>
      <c r="G45" s="14"/>
      <c r="H45" s="14"/>
    </row>
    <row r="46" spans="3:8" x14ac:dyDescent="0.25">
      <c r="C46" s="14"/>
      <c r="D46" s="14"/>
      <c r="E46" s="14"/>
      <c r="F46" s="14"/>
      <c r="G46" s="14"/>
      <c r="H46" s="14"/>
    </row>
    <row r="47" spans="3:8" x14ac:dyDescent="0.25">
      <c r="C47" s="14"/>
      <c r="D47" s="14"/>
      <c r="E47" s="14"/>
      <c r="F47" s="14"/>
      <c r="G47" s="14"/>
      <c r="H47" s="14"/>
    </row>
    <row r="48" spans="3:8" x14ac:dyDescent="0.25">
      <c r="C48" s="14"/>
      <c r="D48" s="14"/>
      <c r="E48" s="14"/>
      <c r="F48" s="14"/>
      <c r="G48" s="14"/>
      <c r="H48" s="14"/>
    </row>
    <row r="49" spans="3:8" x14ac:dyDescent="0.25">
      <c r="C49" s="14"/>
      <c r="D49" s="14"/>
      <c r="E49" s="14"/>
      <c r="F49" s="14"/>
      <c r="G49" s="14"/>
      <c r="H49" s="14"/>
    </row>
    <row r="50" spans="3:8" x14ac:dyDescent="0.25">
      <c r="C50" s="14"/>
      <c r="D50" s="14"/>
      <c r="E50" s="14"/>
      <c r="F50" s="14"/>
      <c r="G50" s="14"/>
      <c r="H50" s="14"/>
    </row>
    <row r="51" spans="3:8" x14ac:dyDescent="0.25">
      <c r="C51" s="14"/>
      <c r="D51" s="14"/>
      <c r="E51" s="14"/>
      <c r="F51" s="14"/>
      <c r="G51" s="14"/>
      <c r="H51" s="14"/>
    </row>
    <row r="52" spans="3:8" ht="136.5" customHeight="1" x14ac:dyDescent="0.25">
      <c r="C52" s="14"/>
      <c r="D52" s="14"/>
      <c r="E52" s="14"/>
      <c r="F52" s="14"/>
      <c r="G52" s="14"/>
      <c r="H52" s="14"/>
    </row>
  </sheetData>
  <mergeCells count="2">
    <mergeCell ref="C11:E11"/>
    <mergeCell ref="C45:H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2017-02-13T11:41:58Z</dcterms:modified>
</cp:coreProperties>
</file>